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aguirre\OneDrive - Grant County PUD\RATES\7. COMMISSION'S MEETINGS\November 9, 2021 Supporting Materials\"/>
    </mc:Choice>
  </mc:AlternateContent>
  <xr:revisionPtr revIDLastSave="0" documentId="13_ncr:1_{48C13EE1-54A3-432C-BB5A-82BFBE8D3D7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ncillary Rate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30" i="1" s="1"/>
  <c r="B22" i="1"/>
  <c r="B11" i="1"/>
  <c r="B7" i="1" l="1"/>
  <c r="B14" i="1"/>
  <c r="B13" i="1" l="1"/>
  <c r="B15" i="1" s="1"/>
  <c r="B24" i="1"/>
  <c r="B6" i="1"/>
  <c r="B8" i="1" s="1"/>
  <c r="B10" i="1" s="1"/>
  <c r="B19" i="1"/>
  <c r="B21" i="1" s="1"/>
  <c r="B23" i="1" l="1"/>
  <c r="B25" i="1" s="1"/>
  <c r="B12" i="1"/>
  <c r="B16" i="1" s="1"/>
</calcChain>
</file>

<file path=xl/sharedStrings.xml><?xml version="1.0" encoding="utf-8"?>
<sst xmlns="http://schemas.openxmlformats.org/spreadsheetml/2006/main" count="47" uniqueCount="33">
  <si>
    <t>Capacity Cost for all rates</t>
  </si>
  <si>
    <t>$/kW month</t>
  </si>
  <si>
    <t>BAL002 Reserves Rate Calc</t>
  </si>
  <si>
    <t>Based on 2018 data - Same Year as COSS</t>
  </si>
  <si>
    <t>2018 BA Load total MW months</t>
  </si>
  <si>
    <t>MW months</t>
  </si>
  <si>
    <t xml:space="preserve">2018 BA Gen - not Self Supply </t>
  </si>
  <si>
    <t>Total subject to Reserves charge</t>
  </si>
  <si>
    <t>Op Reserves Requirement</t>
  </si>
  <si>
    <t>Total Op Reserves for year</t>
  </si>
  <si>
    <t>Cost of Capacity</t>
  </si>
  <si>
    <t>Cost of Reserves</t>
  </si>
  <si>
    <t>2018 BA Load</t>
  </si>
  <si>
    <t>MWh</t>
  </si>
  <si>
    <t>Total MWh subject to Charge</t>
  </si>
  <si>
    <t>Reserves Rate</t>
  </si>
  <si>
    <t>$/MWh</t>
  </si>
  <si>
    <t>Regulation Rate</t>
  </si>
  <si>
    <t>2018 BA monthly Peaks</t>
  </si>
  <si>
    <t>MW months summed for the year</t>
  </si>
  <si>
    <t>Percent of Load for Regulation</t>
  </si>
  <si>
    <t>Total Capacity needed for year</t>
  </si>
  <si>
    <t xml:space="preserve">MW months  </t>
  </si>
  <si>
    <t>Total Regulation Costs</t>
  </si>
  <si>
    <t>Total 2018 BA Load</t>
  </si>
  <si>
    <t>Solar Integration Rate</t>
  </si>
  <si>
    <t>regulation is not charged in addition to this rate</t>
  </si>
  <si>
    <t>Percent for Solar Integration</t>
  </si>
  <si>
    <t>Monthly Charge</t>
  </si>
  <si>
    <t>$/KW of monthly peak demand</t>
  </si>
  <si>
    <r>
      <rPr>
        <b/>
        <sz val="11"/>
        <color theme="1"/>
        <rFont val="Calibri"/>
        <family val="2"/>
        <scheme val="minor"/>
      </rPr>
      <t xml:space="preserve">Regulation Rate Applicability: </t>
    </r>
    <r>
      <rPr>
        <sz val="11"/>
        <color theme="1"/>
        <rFont val="Calibri"/>
        <family val="2"/>
        <scheme val="minor"/>
      </rPr>
      <t xml:space="preserve"> Gen that is not variable, self supplies,  or that pays a VERs integration rate is not subject to regulation</t>
    </r>
  </si>
  <si>
    <t xml:space="preserve">  In 2018, there was no gen subject to a regulation rate</t>
  </si>
  <si>
    <t>Ancillary Rate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</si>
</sst>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0.0"/>
    <numFmt numFmtId="167" formatCode="_(* #,##0_);_(* \(#,##0\);_(* &quot;-&quot;??_);_(@_)"/>
    <numFmt numFmtId="168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3" applyNumberFormat="1" applyFont="1"/>
    <xf numFmtId="10" fontId="0" fillId="0" borderId="0" xfId="3" applyNumberFormat="1" applyFon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168" fontId="0" fillId="0" borderId="0" xfId="2" applyNumberFormat="1" applyFont="1"/>
    <xf numFmtId="0" fontId="0" fillId="0" borderId="0" xfId="0" applyAlignment="1">
      <alignment wrapText="1"/>
    </xf>
    <xf numFmtId="2" fontId="2" fillId="0" borderId="0" xfId="0" applyNumberFormat="1" applyFont="1"/>
    <xf numFmtId="0" fontId="2" fillId="0" borderId="0" xfId="0" applyFont="1"/>
    <xf numFmtId="43" fontId="0" fillId="0" borderId="0" xfId="1" applyFont="1"/>
    <xf numFmtId="44" fontId="0" fillId="0" borderId="0" xfId="2" applyFont="1"/>
    <xf numFmtId="44" fontId="2" fillId="2" borderId="0" xfId="2" applyFont="1" applyFill="1"/>
    <xf numFmtId="44" fontId="2" fillId="2" borderId="0" xfId="0" applyNumberFormat="1" applyFont="1" applyFill="1"/>
    <xf numFmtId="43" fontId="2" fillId="0" borderId="0" xfId="1" applyFont="1"/>
    <xf numFmtId="43" fontId="0" fillId="0" borderId="0" xfId="0" applyNumberFormat="1"/>
    <xf numFmtId="10" fontId="0" fillId="0" borderId="0" xfId="3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porting%20Usage%20Data%20for%20Ancillary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ing Data"/>
    </sheetNames>
    <sheetDataSet>
      <sheetData sheetId="0">
        <row r="31">
          <cell r="I31">
            <v>19981.957000000002</v>
          </cell>
          <cell r="J31">
            <v>32070.687000000002</v>
          </cell>
          <cell r="N31">
            <v>51.035000000000004</v>
          </cell>
          <cell r="P31">
            <v>58.036000000000001</v>
          </cell>
        </row>
        <row r="36">
          <cell r="B36">
            <v>5213105.7829999998</v>
          </cell>
          <cell r="D36">
            <v>8593.2090000000007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/>
  </sheetViews>
  <sheetFormatPr defaultRowHeight="15" x14ac:dyDescent="0.25"/>
  <cols>
    <col min="1" max="1" width="28" customWidth="1"/>
    <col min="2" max="2" width="13.7109375" bestFit="1" customWidth="1"/>
    <col min="3" max="3" width="9.5703125" bestFit="1" customWidth="1"/>
    <col min="6" max="6" width="9.7109375" customWidth="1"/>
    <col min="10" max="10" width="13" customWidth="1"/>
    <col min="11" max="12" width="9.5703125" bestFit="1" customWidth="1"/>
  </cols>
  <sheetData>
    <row r="1" spans="1:12" x14ac:dyDescent="0.25">
      <c r="A1" s="10" t="s">
        <v>32</v>
      </c>
    </row>
    <row r="2" spans="1:12" x14ac:dyDescent="0.25">
      <c r="A2" t="s">
        <v>0</v>
      </c>
      <c r="B2" s="15">
        <v>8.6300000000000008</v>
      </c>
      <c r="C2" t="s">
        <v>1</v>
      </c>
    </row>
    <row r="4" spans="1:12" x14ac:dyDescent="0.25">
      <c r="A4" s="10" t="s">
        <v>2</v>
      </c>
      <c r="F4" s="9"/>
      <c r="J4" s="8"/>
      <c r="K4" s="8"/>
      <c r="L4" s="8"/>
    </row>
    <row r="5" spans="1:12" x14ac:dyDescent="0.25">
      <c r="A5" t="s">
        <v>3</v>
      </c>
      <c r="F5" s="3"/>
      <c r="L5" s="3"/>
    </row>
    <row r="6" spans="1:12" x14ac:dyDescent="0.25">
      <c r="A6" t="s">
        <v>4</v>
      </c>
      <c r="B6" s="6">
        <f>+'[1]Supporting Data'!D36</f>
        <v>8593.2090000000007</v>
      </c>
      <c r="C6" t="s">
        <v>5</v>
      </c>
      <c r="L6" s="3"/>
    </row>
    <row r="7" spans="1:12" x14ac:dyDescent="0.25">
      <c r="A7" t="s">
        <v>6</v>
      </c>
      <c r="B7" s="6">
        <f>+'[1]Supporting Data'!N31+'[1]Supporting Data'!P31</f>
        <v>109.071</v>
      </c>
      <c r="C7" t="s">
        <v>5</v>
      </c>
      <c r="L7" s="3"/>
    </row>
    <row r="8" spans="1:12" x14ac:dyDescent="0.25">
      <c r="A8" t="s">
        <v>7</v>
      </c>
      <c r="B8" s="6">
        <f>+B6+B7</f>
        <v>8702.2800000000007</v>
      </c>
      <c r="C8" t="s">
        <v>5</v>
      </c>
      <c r="L8" s="3"/>
    </row>
    <row r="9" spans="1:12" x14ac:dyDescent="0.25">
      <c r="A9" t="s">
        <v>8</v>
      </c>
      <c r="B9" s="1">
        <v>0.03</v>
      </c>
      <c r="L9" s="3"/>
    </row>
    <row r="10" spans="1:12" x14ac:dyDescent="0.25">
      <c r="A10" t="s">
        <v>9</v>
      </c>
      <c r="B10" s="6">
        <f>+B8*B9</f>
        <v>261.0684</v>
      </c>
      <c r="C10" t="s">
        <v>5</v>
      </c>
      <c r="L10" s="3"/>
    </row>
    <row r="11" spans="1:12" x14ac:dyDescent="0.25">
      <c r="A11" t="s">
        <v>10</v>
      </c>
      <c r="B11" s="11">
        <f>+B2</f>
        <v>8.6300000000000008</v>
      </c>
      <c r="C11" t="s">
        <v>1</v>
      </c>
      <c r="L11" s="3"/>
    </row>
    <row r="12" spans="1:12" x14ac:dyDescent="0.25">
      <c r="A12" t="s">
        <v>11</v>
      </c>
      <c r="B12" s="7">
        <f>+B11*B10*1000</f>
        <v>2253020.2920000004</v>
      </c>
      <c r="L12" s="3"/>
    </row>
    <row r="13" spans="1:12" x14ac:dyDescent="0.25">
      <c r="A13" t="s">
        <v>12</v>
      </c>
      <c r="B13" s="6">
        <f>+'[1]Supporting Data'!B36</f>
        <v>5213105.7829999998</v>
      </c>
      <c r="C13" t="s">
        <v>13</v>
      </c>
      <c r="K13" s="4"/>
      <c r="L13" s="5"/>
    </row>
    <row r="14" spans="1:12" x14ac:dyDescent="0.25">
      <c r="A14" t="s">
        <v>6</v>
      </c>
      <c r="B14" s="6">
        <f>+'[1]Supporting Data'!I31+'[1]Supporting Data'!J31</f>
        <v>52052.644</v>
      </c>
      <c r="C14" t="s">
        <v>13</v>
      </c>
      <c r="K14" s="4"/>
      <c r="L14" s="5"/>
    </row>
    <row r="15" spans="1:12" x14ac:dyDescent="0.25">
      <c r="A15" t="s">
        <v>14</v>
      </c>
      <c r="B15" s="6">
        <f>+B13+B14</f>
        <v>5265158.4270000001</v>
      </c>
      <c r="C15" t="s">
        <v>13</v>
      </c>
      <c r="K15" s="4"/>
      <c r="L15" s="5"/>
    </row>
    <row r="16" spans="1:12" x14ac:dyDescent="0.25">
      <c r="A16" t="s">
        <v>15</v>
      </c>
      <c r="B16" s="14">
        <f>+B12/B15</f>
        <v>0.42791120594707993</v>
      </c>
      <c r="C16" t="s">
        <v>16</v>
      </c>
      <c r="K16" s="4"/>
      <c r="L16" s="5"/>
    </row>
    <row r="17" spans="1:12" x14ac:dyDescent="0.25">
      <c r="K17" s="4"/>
      <c r="L17" s="5"/>
    </row>
    <row r="18" spans="1:12" x14ac:dyDescent="0.25">
      <c r="A18" s="10" t="s">
        <v>17</v>
      </c>
      <c r="K18" s="4"/>
      <c r="L18" s="5"/>
    </row>
    <row r="19" spans="1:12" x14ac:dyDescent="0.25">
      <c r="A19" t="s">
        <v>18</v>
      </c>
      <c r="B19" s="6">
        <f>+'[1]Supporting Data'!D36</f>
        <v>8593.2090000000007</v>
      </c>
      <c r="C19" t="s">
        <v>19</v>
      </c>
      <c r="K19" s="4"/>
      <c r="L19" s="5"/>
    </row>
    <row r="20" spans="1:12" x14ac:dyDescent="0.25">
      <c r="A20" t="s">
        <v>20</v>
      </c>
      <c r="B20" s="17">
        <v>1.46E-2</v>
      </c>
      <c r="C20" s="4"/>
      <c r="K20" s="4"/>
      <c r="L20" s="5"/>
    </row>
    <row r="21" spans="1:12" x14ac:dyDescent="0.25">
      <c r="A21" t="s">
        <v>21</v>
      </c>
      <c r="B21" s="6">
        <f>+B19*B20</f>
        <v>125.46085140000001</v>
      </c>
      <c r="C21" s="4" t="s">
        <v>22</v>
      </c>
      <c r="K21" s="4"/>
      <c r="L21" s="5"/>
    </row>
    <row r="22" spans="1:12" x14ac:dyDescent="0.25">
      <c r="A22" t="s">
        <v>10</v>
      </c>
      <c r="B22" s="12">
        <f>+B2</f>
        <v>8.6300000000000008</v>
      </c>
      <c r="C22" t="s">
        <v>1</v>
      </c>
      <c r="K22" s="4"/>
      <c r="L22" s="5"/>
    </row>
    <row r="23" spans="1:12" x14ac:dyDescent="0.25">
      <c r="A23" t="s">
        <v>23</v>
      </c>
      <c r="B23" s="7">
        <f>+B22*B21*1000</f>
        <v>1082727.1475820004</v>
      </c>
      <c r="K23" s="4"/>
      <c r="L23" s="5"/>
    </row>
    <row r="24" spans="1:12" x14ac:dyDescent="0.25">
      <c r="A24" t="s">
        <v>24</v>
      </c>
      <c r="B24" s="6">
        <f>+'[1]Supporting Data'!B36</f>
        <v>5213105.7829999998</v>
      </c>
      <c r="C24" t="s">
        <v>13</v>
      </c>
    </row>
    <row r="25" spans="1:12" x14ac:dyDescent="0.25">
      <c r="A25" t="s">
        <v>17</v>
      </c>
      <c r="B25" s="13">
        <f>+B23/B24</f>
        <v>0.20769330081748705</v>
      </c>
      <c r="C25" t="s">
        <v>16</v>
      </c>
    </row>
    <row r="27" spans="1:12" x14ac:dyDescent="0.25">
      <c r="A27" s="10" t="s">
        <v>25</v>
      </c>
      <c r="B27" t="s">
        <v>26</v>
      </c>
    </row>
    <row r="28" spans="1:12" x14ac:dyDescent="0.25">
      <c r="A28" t="s">
        <v>27</v>
      </c>
      <c r="B28" s="2">
        <v>0.14680000000000001</v>
      </c>
    </row>
    <row r="29" spans="1:12" x14ac:dyDescent="0.25">
      <c r="A29" t="s">
        <v>10</v>
      </c>
      <c r="B29" s="16">
        <f>+B2</f>
        <v>8.6300000000000008</v>
      </c>
      <c r="C29" t="s">
        <v>1</v>
      </c>
    </row>
    <row r="30" spans="1:12" x14ac:dyDescent="0.25">
      <c r="A30" t="s">
        <v>28</v>
      </c>
      <c r="B30" s="13">
        <f>+B29*B28</f>
        <v>1.2668840000000003</v>
      </c>
      <c r="C30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40" spans="1:1" s="8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Ancillary Rates</vt:lpstr>
    </vt:vector>
  </TitlesOfParts>
  <Manager/>
  <Company>Grant County PUD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rnotebo</dc:creator>
  <cp:keywords/>
  <dc:description/>
  <cp:lastModifiedBy>Julio Aguirre</cp:lastModifiedBy>
  <cp:revision/>
  <dcterms:created xsi:type="dcterms:W3CDTF">2020-03-04T21:18:00Z</dcterms:created>
  <dcterms:modified xsi:type="dcterms:W3CDTF">2021-11-09T16:52:22Z</dcterms:modified>
  <cp:category/>
  <cp:contentStatus/>
</cp:coreProperties>
</file>